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DTB 1000_Leistung Online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<sst xmlns="http://schemas.openxmlformats.org/spreadsheetml/2006/main" count="42" uniqueCount="29">
  <si>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a=Faktor (Tab)</t>
  </si>
  <si>
    <t>c=Faktor (Tab)</t>
  </si>
  <si>
    <t>Männer</t>
  </si>
  <si>
    <t>Frauen</t>
  </si>
  <si>
    <t>Weitsprung (m)</t>
  </si>
  <si>
    <t>Weitsprung/Stand (m)</t>
  </si>
  <si>
    <t>50 m Lauf (sec)</t>
  </si>
  <si>
    <t>75 m Lauf (sec)</t>
  </si>
  <si>
    <t>100 m Lauf (sec)</t>
  </si>
  <si>
    <t>Kugel (m)</t>
  </si>
  <si>
    <t>Steinstoßen (m)</t>
  </si>
  <si>
    <t>Medizinball 2,0 kg (m)</t>
  </si>
  <si>
    <t>Zur Punkte-Berechnung bitte in Spalte "Leistung" den erzielten Wert eingeben</t>
  </si>
  <si>
    <t>Schleuderball = Vollball 800g (m)</t>
  </si>
  <si>
    <t>NEU!!</t>
  </si>
  <si>
    <t>Diskus = Schleuderball = Vollball 800g (m)</t>
  </si>
  <si>
    <t>für Laufwettbewerbe:</t>
  </si>
  <si>
    <t>   für M &lt; D/a, sonst 0 Punkte</t>
  </si>
  <si>
    <t>für Sprung- und Wurfwettbewerbe:</t>
  </si>
  <si>
    <t>   für M &gt; a², sonst 0 Punkte</t>
  </si>
  <si>
    <t>Darin bedeuten</t>
  </si>
  <si>
    <t>P: Anzahl der Punkte (auf nächste ganze Zahl abzurunden)</t>
  </si>
  <si>
    <t>M: erzielte Leistung (Läufe in Sekunden, Sprünge und Würfe in Metern)</t>
  </si>
  <si>
    <t>D: Distanz, d. h. Länge der Laufstrecke in Metern</t>
  </si>
  <si>
    <t>c: Normierungsgröße</t>
  </si>
  <si>
    <t>a: Wert zur Anpassung an die Mindestleistung</t>
  </si>
  <si>
    <t>Leistung (M)</t>
  </si>
  <si>
    <t>Punkte (P)</t>
  </si>
  <si>
    <t>Distanz (D)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</si>
</sst>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3.5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FF0000"/>
      <name val="Calibri"/>
      <family val="2"/>
    </font>
    <font>
      <sz val="13.5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8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" fontId="40" fillId="33" borderId="12" xfId="0" applyNumberFormat="1" applyFont="1" applyFill="1" applyBorder="1" applyAlignment="1">
      <alignment horizontal="center"/>
    </xf>
    <xf numFmtId="1" fontId="40" fillId="33" borderId="13" xfId="0" applyNumberFormat="1" applyFont="1" applyFill="1" applyBorder="1" applyAlignment="1">
      <alignment horizontal="center"/>
    </xf>
    <xf numFmtId="0" fontId="39" fillId="19" borderId="14" xfId="0" applyFont="1" applyFill="1" applyBorder="1" applyAlignment="1">
      <alignment/>
    </xf>
    <xf numFmtId="0" fontId="39" fillId="19" borderId="15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4" borderId="16" xfId="0" applyFont="1" applyFill="1" applyBorder="1" applyAlignment="1" applyProtection="1">
      <alignment/>
      <protection locked="0"/>
    </xf>
    <xf numFmtId="0" fontId="39" fillId="34" borderId="17" xfId="0" applyFont="1" applyFill="1" applyBorder="1" applyAlignment="1" applyProtection="1">
      <alignment/>
      <protection locked="0"/>
    </xf>
    <xf numFmtId="0" fontId="0" fillId="13" borderId="10" xfId="0" applyFill="1" applyBorder="1" applyAlignment="1">
      <alignment/>
    </xf>
    <xf numFmtId="0" fontId="39" fillId="0" borderId="18" xfId="0" applyFont="1" applyBorder="1" applyAlignment="1">
      <alignment/>
    </xf>
    <xf numFmtId="0" fontId="39" fillId="34" borderId="19" xfId="0" applyFont="1" applyFill="1" applyBorder="1" applyAlignment="1" applyProtection="1">
      <alignment/>
      <protection locked="0"/>
    </xf>
    <xf numFmtId="1" fontId="40" fillId="33" borderId="20" xfId="0" applyNumberFormat="1" applyFont="1" applyFill="1" applyBorder="1" applyAlignment="1">
      <alignment horizontal="center"/>
    </xf>
    <xf numFmtId="0" fontId="39" fillId="19" borderId="21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1" fontId="40" fillId="0" borderId="0" xfId="0" applyNumberFormat="1" applyFont="1" applyAlignment="1">
      <alignment horizontal="center"/>
    </xf>
    <xf numFmtId="0" fontId="39" fillId="0" borderId="22" xfId="0" applyFont="1" applyBorder="1" applyAlignment="1">
      <alignment/>
    </xf>
    <xf numFmtId="0" fontId="41" fillId="34" borderId="23" xfId="0" applyFont="1" applyFill="1" applyBorder="1" applyAlignment="1">
      <alignment/>
    </xf>
    <xf numFmtId="0" fontId="40" fillId="0" borderId="24" xfId="0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 vertical="center" wrapText="1"/>
    </xf>
    <xf numFmtId="0" fontId="39" fillId="35" borderId="25" xfId="0" applyFont="1" applyFill="1" applyBorder="1" applyAlignment="1">
      <alignment/>
    </xf>
    <xf numFmtId="0" fontId="0" fillId="0" borderId="12" xfId="0" applyBorder="1" applyAlignment="1">
      <alignment/>
    </xf>
    <xf numFmtId="0" fontId="0" fillId="13" borderId="13" xfId="0" applyFill="1" applyBorder="1" applyAlignment="1">
      <alignment/>
    </xf>
    <xf numFmtId="0" fontId="0" fillId="9" borderId="20" xfId="0" applyFill="1" applyBorder="1" applyAlignment="1">
      <alignment/>
    </xf>
    <xf numFmtId="0" fontId="39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39" fillId="34" borderId="27" xfId="0" applyFont="1" applyFill="1" applyBorder="1" applyAlignment="1" applyProtection="1">
      <alignment/>
      <protection locked="0"/>
    </xf>
    <xf numFmtId="1" fontId="40" fillId="35" borderId="27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0" xfId="0" applyFont="1" applyAlignment="1">
      <alignment horizontal="left" vertical="center" indent="1"/>
    </xf>
    <xf numFmtId="164" fontId="0" fillId="13" borderId="10" xfId="0" applyNumberFormat="1" applyFill="1" applyBorder="1" applyAlignment="1">
      <alignment/>
    </xf>
    <xf numFmtId="165" fontId="0" fillId="13" borderId="10" xfId="0" applyNumberFormat="1" applyFill="1" applyBorder="1" applyAlignment="1">
      <alignment/>
    </xf>
    <xf numFmtId="165" fontId="0" fillId="13" borderId="13" xfId="0" applyNumberFormat="1" applyFill="1" applyBorder="1" applyAlignment="1">
      <alignment/>
    </xf>
    <xf numFmtId="165" fontId="0" fillId="9" borderId="13" xfId="0" applyNumberFormat="1" applyFill="1" applyBorder="1" applyAlignment="1">
      <alignment/>
    </xf>
    <xf numFmtId="165" fontId="0" fillId="9" borderId="20" xfId="0" applyNumberFormat="1" applyFill="1" applyBorder="1" applyAlignment="1">
      <alignment/>
    </xf>
    <xf numFmtId="165" fontId="0" fillId="35" borderId="28" xfId="0" applyNumberFormat="1" applyFill="1" applyBorder="1" applyAlignment="1">
      <alignment/>
    </xf>
    <xf numFmtId="165" fontId="0" fillId="9" borderId="10" xfId="0" applyNumberFormat="1" applyFill="1" applyBorder="1" applyAlignment="1">
      <alignment/>
    </xf>
    <xf numFmtId="164" fontId="0" fillId="9" borderId="18" xfId="0" applyNumberFormat="1" applyFill="1" applyBorder="1" applyAlignment="1">
      <alignment/>
    </xf>
    <xf numFmtId="165" fontId="0" fillId="9" borderId="18" xfId="0" applyNumberFormat="1" applyFill="1" applyBorder="1" applyAlignment="1">
      <alignment/>
    </xf>
    <xf numFmtId="165" fontId="0" fillId="35" borderId="27" xfId="0" applyNumberFormat="1" applyFill="1" applyBorder="1" applyAlignment="1">
      <alignment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39" fillId="19" borderId="29" xfId="0" applyFont="1" applyFill="1" applyBorder="1" applyAlignment="1">
      <alignment horizontal="center"/>
    </xf>
    <xf numFmtId="0" fontId="39" fillId="19" borderId="30" xfId="0" applyFont="1" applyFill="1" applyBorder="1" applyAlignment="1">
      <alignment horizontal="center"/>
    </xf>
    <xf numFmtId="0" fontId="39" fillId="19" borderId="3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30</xdr:row>
      <xdr:rowOff>0</xdr:rowOff>
    </xdr:from>
    <xdr:ext cx="285750" cy="314325"/>
    <xdr:sp>
      <xdr:nvSpPr>
        <xdr:cNvPr id="1" name="AutoShape 1" descr="{\displaystyle P={\frac {\left(D:M\right)-a}{c}}}"/>
        <xdr:cNvSpPr>
          <a:spLocks noChangeAspect="1"/>
        </xdr:cNvSpPr>
      </xdr:nvSpPr>
      <xdr:spPr>
        <a:xfrm>
          <a:off x="581025" y="72771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85750" cy="314325"/>
    <xdr:sp>
      <xdr:nvSpPr>
        <xdr:cNvPr id="2" name="AutoShape 2" descr="{\displaystyle P={\frac {{\sqrt[{}]{M}}-a}{c}}}"/>
        <xdr:cNvSpPr>
          <a:spLocks noChangeAspect="1"/>
        </xdr:cNvSpPr>
      </xdr:nvSpPr>
      <xdr:spPr>
        <a:xfrm>
          <a:off x="581025" y="8543925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285750" cy="304800"/>
    <xdr:sp>
      <xdr:nvSpPr>
        <xdr:cNvPr id="3" name="AutoShape 4" descr="{\displaystyle P={\frac {\left(D:M\right)-a}{c}}}"/>
        <xdr:cNvSpPr>
          <a:spLocks noChangeAspect="1"/>
        </xdr:cNvSpPr>
      </xdr:nvSpPr>
      <xdr:spPr>
        <a:xfrm>
          <a:off x="581025" y="64579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85750" cy="314325"/>
    <xdr:sp>
      <xdr:nvSpPr>
        <xdr:cNvPr id="4" name="AutoShape 8" descr="{\displaystyle P={\frac {\left(D:M\right)-a}{c}}}"/>
        <xdr:cNvSpPr>
          <a:spLocks noChangeAspect="1"/>
        </xdr:cNvSpPr>
      </xdr:nvSpPr>
      <xdr:spPr>
        <a:xfrm>
          <a:off x="3705225" y="7086600"/>
          <a:ext cx="28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533400</xdr:colOff>
      <xdr:row>33</xdr:row>
      <xdr:rowOff>28575</xdr:rowOff>
    </xdr:from>
    <xdr:to>
      <xdr:col>2</xdr:col>
      <xdr:colOff>28575</xdr:colOff>
      <xdr:row>33</xdr:row>
      <xdr:rowOff>628650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915275"/>
          <a:ext cx="3200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28</xdr:row>
      <xdr:rowOff>19050</xdr:rowOff>
    </xdr:from>
    <xdr:to>
      <xdr:col>2</xdr:col>
      <xdr:colOff>0</xdr:colOff>
      <xdr:row>28</xdr:row>
      <xdr:rowOff>571500</xdr:rowOff>
    </xdr:to>
    <xdr:pic>
      <xdr:nvPicPr>
        <xdr:cNvPr id="6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6477000"/>
          <a:ext cx="3219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Layout" zoomScaleNormal="87" workbookViewId="0" topLeftCell="A1">
      <selection activeCell="G29" sqref="G29"/>
    </sheetView>
  </sheetViews>
  <sheetFormatPr defaultColWidth="10.7109375" defaultRowHeight="15"/>
  <cols>
    <col min="1" max="1" width="8.7109375" style="0" customWidth="1"/>
    <col min="2" max="2" width="46.8515625" style="0" customWidth="1"/>
    <col min="3" max="3" width="12.7109375" style="0" customWidth="1"/>
    <col min="4" max="4" width="15.57421875" style="0" customWidth="1"/>
    <col min="5" max="5" width="12.7109375" style="0" customWidth="1"/>
    <col min="6" max="6" width="14.28125" style="0" customWidth="1"/>
    <col min="7" max="7" width="16.8515625" style="0" customWidth="1"/>
    <col min="8" max="8" width="7.7109375" style="0" customWidth="1"/>
    <col min="9" max="9" width="25.28125" style="0" customWidth="1"/>
    <col min="10" max="11" width="10.00390625" style="0" customWidth="1"/>
    <col min="12" max="12" width="9.8515625" style="0" customWidth="1"/>
    <col min="13" max="14" width="14.7109375" style="0" customWidth="1"/>
  </cols>
  <sheetData>
    <row r="1" ht="14.25" thickBot="1"/>
    <row r="2" spans="2:7" ht="18" thickBot="1">
      <c r="B2" s="52" t="s">
        <v>2</v>
      </c>
      <c r="C2" s="53"/>
      <c r="D2" s="53"/>
      <c r="E2" s="53"/>
      <c r="F2" s="53"/>
      <c r="G2" s="54"/>
    </row>
    <row r="3" spans="2:7" ht="18" thickBot="1">
      <c r="B3" s="20"/>
      <c r="C3" s="37" t="s">
        <v>28</v>
      </c>
      <c r="D3" s="21" t="s">
        <v>26</v>
      </c>
      <c r="E3" s="22" t="s">
        <v>27</v>
      </c>
      <c r="F3" s="36" t="s">
        <v>0</v>
      </c>
      <c r="G3" s="35" t="s">
        <v>1</v>
      </c>
    </row>
    <row r="4" spans="2:7" ht="18">
      <c r="B4" s="7" t="s">
        <v>6</v>
      </c>
      <c r="C4" s="2">
        <v>50</v>
      </c>
      <c r="D4" s="9">
        <v>8</v>
      </c>
      <c r="E4" s="3">
        <f>((C4/D4)-F4)/G4</f>
        <v>356.5217391304348</v>
      </c>
      <c r="F4" s="40">
        <v>3.79</v>
      </c>
      <c r="G4" s="41">
        <v>0.0069</v>
      </c>
    </row>
    <row r="5" spans="2:7" ht="18">
      <c r="B5" s="8" t="s">
        <v>7</v>
      </c>
      <c r="C5" s="1">
        <v>75</v>
      </c>
      <c r="D5" s="10">
        <v>10</v>
      </c>
      <c r="E5" s="4">
        <f>((C5/D5)-F5)/G5</f>
        <v>512.0481927710844</v>
      </c>
      <c r="F5" s="40">
        <v>4.1</v>
      </c>
      <c r="G5" s="27">
        <v>0.00664</v>
      </c>
    </row>
    <row r="6" spans="2:7" ht="18">
      <c r="B6" s="8" t="s">
        <v>8</v>
      </c>
      <c r="C6" s="1">
        <v>100</v>
      </c>
      <c r="D6" s="10">
        <v>12</v>
      </c>
      <c r="E6" s="4">
        <f>((C6/D6)-F6)/G6</f>
        <v>590.5818540433926</v>
      </c>
      <c r="F6" s="40">
        <v>4.341</v>
      </c>
      <c r="G6" s="27">
        <v>0.00676</v>
      </c>
    </row>
    <row r="7" spans="2:7" ht="18">
      <c r="B7" s="8" t="s">
        <v>4</v>
      </c>
      <c r="C7" s="1"/>
      <c r="D7" s="10">
        <v>5</v>
      </c>
      <c r="E7" s="4">
        <f>((D7^(1/2)-F7)/G7)</f>
        <v>495.7935970318675</v>
      </c>
      <c r="F7" s="11">
        <v>1.15028</v>
      </c>
      <c r="G7" s="27">
        <v>0.00219</v>
      </c>
    </row>
    <row r="8" spans="2:7" ht="18">
      <c r="B8" s="8" t="s">
        <v>5</v>
      </c>
      <c r="C8" s="1"/>
      <c r="D8" s="10">
        <v>2.5</v>
      </c>
      <c r="E8" s="4">
        <f>((2*D8)^(1/2)-F8)/G8</f>
        <v>495.7935970318675</v>
      </c>
      <c r="F8" s="11">
        <v>1.15028</v>
      </c>
      <c r="G8" s="27">
        <v>0.00219</v>
      </c>
    </row>
    <row r="9" spans="2:7" ht="18">
      <c r="B9" s="8" t="s">
        <v>9</v>
      </c>
      <c r="C9" s="1"/>
      <c r="D9" s="10">
        <v>4.58</v>
      </c>
      <c r="E9" s="4">
        <f>(D9^(1/2)-F9)/G9</f>
        <v>193.26850159547826</v>
      </c>
      <c r="F9" s="40">
        <v>1.425</v>
      </c>
      <c r="G9" s="41">
        <v>0.0037</v>
      </c>
    </row>
    <row r="10" spans="2:7" ht="18">
      <c r="B10" s="8" t="s">
        <v>10</v>
      </c>
      <c r="C10" s="1"/>
      <c r="D10" s="10">
        <v>10</v>
      </c>
      <c r="E10" s="4">
        <f>(D10^(1/2)-F10)/G10</f>
        <v>469.5345027482106</v>
      </c>
      <c r="F10" s="45">
        <v>1.425</v>
      </c>
      <c r="G10" s="42">
        <v>0.0037</v>
      </c>
    </row>
    <row r="11" spans="2:7" ht="18">
      <c r="B11" s="16" t="s">
        <v>11</v>
      </c>
      <c r="C11" s="12"/>
      <c r="D11" s="13">
        <v>10</v>
      </c>
      <c r="E11" s="14">
        <f>(D11^(1/2)-F11)/G11</f>
        <v>469.5345027482106</v>
      </c>
      <c r="F11" s="47">
        <v>1.425</v>
      </c>
      <c r="G11" s="43">
        <v>0.0037</v>
      </c>
    </row>
    <row r="12" spans="1:7" ht="18" thickBot="1">
      <c r="A12" s="25" t="s">
        <v>14</v>
      </c>
      <c r="B12" s="29" t="s">
        <v>13</v>
      </c>
      <c r="C12" s="30"/>
      <c r="D12" s="31">
        <v>21.14</v>
      </c>
      <c r="E12" s="32">
        <f>(D12^(1/2)-F12)/G12</f>
        <v>399.72819662863253</v>
      </c>
      <c r="F12" s="48">
        <v>1.4</v>
      </c>
      <c r="G12" s="44">
        <v>0.008</v>
      </c>
    </row>
    <row r="13" spans="1:5" ht="18" thickBot="1">
      <c r="A13" s="17"/>
      <c r="B13" s="17"/>
      <c r="D13" s="18"/>
      <c r="E13" s="19"/>
    </row>
    <row r="14" spans="2:7" ht="18" thickBot="1">
      <c r="B14" s="55" t="s">
        <v>3</v>
      </c>
      <c r="C14" s="56"/>
      <c r="D14" s="56"/>
      <c r="E14" s="56"/>
      <c r="F14" s="56"/>
      <c r="G14" s="57"/>
    </row>
    <row r="15" spans="2:7" ht="18" thickBot="1">
      <c r="B15" s="20"/>
      <c r="C15" s="37" t="s">
        <v>28</v>
      </c>
      <c r="D15" s="21" t="s">
        <v>26</v>
      </c>
      <c r="E15" s="22" t="s">
        <v>27</v>
      </c>
      <c r="F15" s="23" t="s">
        <v>0</v>
      </c>
      <c r="G15" s="26" t="s">
        <v>1</v>
      </c>
    </row>
    <row r="16" spans="2:7" ht="18">
      <c r="B16" s="5" t="s">
        <v>6</v>
      </c>
      <c r="C16" s="2">
        <v>50</v>
      </c>
      <c r="D16" s="9">
        <v>8</v>
      </c>
      <c r="E16" s="3">
        <f>((C16/D16)-F16)/G16</f>
        <v>394.24242424242425</v>
      </c>
      <c r="F16" s="39">
        <v>3.648</v>
      </c>
      <c r="G16" s="41">
        <v>0.0066</v>
      </c>
    </row>
    <row r="17" spans="2:7" ht="18">
      <c r="B17" s="6" t="s">
        <v>7</v>
      </c>
      <c r="C17" s="1">
        <v>75</v>
      </c>
      <c r="D17" s="10">
        <v>10</v>
      </c>
      <c r="E17" s="4">
        <f>((C17/D17)-F17)/G17</f>
        <v>530.6060606060606</v>
      </c>
      <c r="F17" s="39">
        <v>3.998</v>
      </c>
      <c r="G17" s="41">
        <v>0.0066</v>
      </c>
    </row>
    <row r="18" spans="2:7" ht="18">
      <c r="B18" s="6" t="s">
        <v>8</v>
      </c>
      <c r="C18" s="1">
        <v>100</v>
      </c>
      <c r="D18" s="10">
        <v>12</v>
      </c>
      <c r="E18" s="4">
        <f>((C18/D18)-F18)/G18</f>
        <v>659.6239837398375</v>
      </c>
      <c r="F18" s="11">
        <v>4.0062</v>
      </c>
      <c r="G18" s="27">
        <v>0.00656</v>
      </c>
    </row>
    <row r="19" spans="2:7" ht="18">
      <c r="B19" s="6" t="s">
        <v>4</v>
      </c>
      <c r="C19" s="1"/>
      <c r="D19" s="10">
        <v>5</v>
      </c>
      <c r="E19" s="4">
        <f>((D19^(1/2)-F19)/G19)</f>
        <v>549.3115276441298</v>
      </c>
      <c r="F19" s="11">
        <v>1.0935</v>
      </c>
      <c r="G19" s="27">
        <v>0.00208</v>
      </c>
    </row>
    <row r="20" spans="2:7" ht="18">
      <c r="B20" s="6" t="s">
        <v>5</v>
      </c>
      <c r="C20" s="1"/>
      <c r="D20" s="10">
        <v>2.5</v>
      </c>
      <c r="E20" s="4">
        <f>((2*D20)^(1/2)-F20)/G20</f>
        <v>549.3115276441298</v>
      </c>
      <c r="F20" s="11">
        <v>1.0935</v>
      </c>
      <c r="G20" s="27">
        <v>0.00208</v>
      </c>
    </row>
    <row r="21" spans="2:7" ht="18">
      <c r="B21" s="6" t="s">
        <v>9</v>
      </c>
      <c r="C21" s="1"/>
      <c r="D21" s="10">
        <v>4.58</v>
      </c>
      <c r="E21" s="4">
        <f>(D21^(1/2)-F21)/G21</f>
        <v>216.35513967418837</v>
      </c>
      <c r="F21" s="39">
        <v>1.279</v>
      </c>
      <c r="G21" s="27">
        <v>0.00398</v>
      </c>
    </row>
    <row r="22" spans="2:7" ht="18">
      <c r="B22" s="15" t="s">
        <v>11</v>
      </c>
      <c r="C22" s="12"/>
      <c r="D22" s="13">
        <v>10</v>
      </c>
      <c r="E22" s="14">
        <f>(D22^(1/2)-F22)/G22</f>
        <v>473.18534175084915</v>
      </c>
      <c r="F22" s="46">
        <v>1.279</v>
      </c>
      <c r="G22" s="28">
        <v>0.00398</v>
      </c>
    </row>
    <row r="23" spans="1:7" ht="18" thickBot="1">
      <c r="A23" s="25" t="s">
        <v>14</v>
      </c>
      <c r="B23" s="29" t="s">
        <v>15</v>
      </c>
      <c r="C23" s="30"/>
      <c r="D23" s="31">
        <v>21.15</v>
      </c>
      <c r="E23" s="32">
        <f>(D23^(1/2)-F23)/G23</f>
        <v>398.5857207895245</v>
      </c>
      <c r="F23" s="30">
        <v>1.0515</v>
      </c>
      <c r="G23" s="44">
        <v>0.0089</v>
      </c>
    </row>
    <row r="24" ht="14.25" thickBot="1"/>
    <row r="25" spans="2:7" ht="38.25" customHeight="1" thickBot="1">
      <c r="B25" s="49" t="s">
        <v>12</v>
      </c>
      <c r="C25" s="50"/>
      <c r="D25" s="50"/>
      <c r="E25" s="50"/>
      <c r="F25" s="50"/>
      <c r="G25" s="51"/>
    </row>
    <row r="27" spans="1:4" ht="12.75" customHeight="1">
      <c r="A27" s="24"/>
      <c r="B27" s="24"/>
      <c r="C27" s="24"/>
      <c r="D27" s="24"/>
    </row>
    <row r="28" ht="18">
      <c r="B28" s="38" t="s">
        <v>16</v>
      </c>
    </row>
    <row r="29" ht="49.5" customHeight="1"/>
    <row r="31" ht="15">
      <c r="B31" s="34" t="s">
        <v>17</v>
      </c>
    </row>
    <row r="32" ht="15">
      <c r="B32" s="34"/>
    </row>
    <row r="33" ht="18">
      <c r="B33" s="38" t="s">
        <v>18</v>
      </c>
    </row>
    <row r="34" ht="51.75" customHeight="1">
      <c r="B34" s="34"/>
    </row>
    <row r="35" ht="15">
      <c r="B35" s="34" t="s">
        <v>19</v>
      </c>
    </row>
    <row r="37" ht="14.25">
      <c r="B37" t="s">
        <v>20</v>
      </c>
    </row>
    <row r="38" ht="14.25">
      <c r="B38" s="33"/>
    </row>
    <row r="39" ht="14.25">
      <c r="B39" s="33" t="s">
        <v>21</v>
      </c>
    </row>
    <row r="40" ht="14.25">
      <c r="B40" s="33" t="s">
        <v>22</v>
      </c>
    </row>
    <row r="41" ht="14.25">
      <c r="B41" s="33" t="s">
        <v>23</v>
      </c>
    </row>
    <row r="42" ht="14.25">
      <c r="B42" s="33" t="s">
        <v>24</v>
      </c>
    </row>
    <row r="43" ht="14.25">
      <c r="B43" s="33" t="s">
        <v>25</v>
      </c>
    </row>
  </sheetData>
  <sheetProtection/>
  <protectedRanges>
    <protectedRange sqref="G24:G25 A24:A25 B24:F24" name="Bereich5"/>
    <protectedRange sqref="A15:C23" name="Bereich3"/>
    <protectedRange sqref="A3:C12" name="Bereich1"/>
    <protectedRange sqref="E20 E3:G12" name="Bereich2"/>
    <protectedRange sqref="E15:G19 F20:G20 E21:G23" name="Bereich4"/>
  </protectedRanges>
  <mergeCells count="3">
    <mergeCell ref="B25:G25"/>
    <mergeCell ref="B2:G2"/>
    <mergeCell ref="B14:G14"/>
  </mergeCells>
  <printOptions/>
  <pageMargins left="0.615" right="0.3" top="1.095" bottom="0.787401575" header="0.5925" footer="0.3"/>
  <pageSetup horizontalDpi="600" verticalDpi="600" orientation="portrait" paperSize="9" scale="72" r:id="rId2"/>
  <headerFooter>
    <oddHeader>&amp;C&amp;"Calibri,Fett"&amp;20Leistungsberechnung GillerbergTurnfest 2023
DTB 1000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Grimm</dc:creator>
  <cp:keywords/>
  <dc:description/>
  <cp:lastModifiedBy>Matthias Lange</cp:lastModifiedBy>
  <cp:lastPrinted>2017-07-17T05:45:04Z</cp:lastPrinted>
  <dcterms:created xsi:type="dcterms:W3CDTF">2016-07-06T19:31:04Z</dcterms:created>
  <dcterms:modified xsi:type="dcterms:W3CDTF">2023-05-31T18:28:50Z</dcterms:modified>
  <cp:category/>
  <cp:version/>
  <cp:contentType/>
  <cp:contentStatus/>
</cp:coreProperties>
</file>